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00yau00ya\Videos\99_temp\sns_010\"/>
    </mc:Choice>
  </mc:AlternateContent>
  <xr:revisionPtr revIDLastSave="0" documentId="13_ncr:1_{33332AEB-13D3-4A9B-A840-3B3392AE5B4C}" xr6:coauthVersionLast="47" xr6:coauthVersionMax="47" xr10:uidLastSave="{00000000-0000-0000-0000-000000000000}"/>
  <bookViews>
    <workbookView xWindow="-103" yWindow="-103" windowWidth="33120" windowHeight="18274" activeTab="2" xr2:uid="{6F7FB33D-EB57-42A8-BDCD-563230E3ACE2}"/>
  </bookViews>
  <sheets>
    <sheet name="請求書" sheetId="1" r:id="rId1"/>
    <sheet name="INVOICE_SOURCE" sheetId="3" r:id="rId2"/>
    <sheet name="Company_INFO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9" i="1"/>
  <c r="A6" i="1"/>
  <c r="C16" i="1" a="1"/>
  <c r="E13" i="1"/>
  <c r="F5" i="1"/>
  <c r="C16" i="1" l="1"/>
  <c r="B31" i="1"/>
  <c r="B32" i="1" l="1"/>
  <c r="E31" i="1" s="1"/>
  <c r="C1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<sst xmlns="http://schemas.openxmlformats.org/spreadsheetml/2006/main" count="201" uniqueCount="82">
  <si>
    <t>INVOICE_NUM</t>
  </si>
  <si>
    <t>DATE</t>
  </si>
  <si>
    <t>商品名</t>
  </si>
  <si>
    <t>数量</t>
  </si>
  <si>
    <t>単価</t>
  </si>
  <si>
    <t>金額</t>
  </si>
  <si>
    <t>会社名</t>
  </si>
  <si>
    <t>郵便番号</t>
  </si>
  <si>
    <t>住所</t>
  </si>
  <si>
    <t>INV-11112</t>
  </si>
  <si>
    <t>携帯浄水ボトル</t>
  </si>
  <si>
    <t>株式会社サンプルデータ産業</t>
  </si>
  <si>
    <t>ミニ冷蔵庫</t>
  </si>
  <si>
    <t>卓上ヒーター</t>
  </si>
  <si>
    <t>スマートロック</t>
  </si>
  <si>
    <t>INV-30001</t>
  </si>
  <si>
    <t>高性能バッテリー</t>
  </si>
  <si>
    <t>有限会社テスト工房</t>
  </si>
  <si>
    <t>多機能リモコン</t>
  </si>
  <si>
    <t>防水スピーカー</t>
  </si>
  <si>
    <t>INV-43251</t>
  </si>
  <si>
    <t>スマートプラグ</t>
  </si>
  <si>
    <t>未来産業株式会社</t>
  </si>
  <si>
    <t>コードレス掃除機</t>
  </si>
  <si>
    <t>防犯カメラ</t>
  </si>
  <si>
    <t>空気清浄機フィルター</t>
  </si>
  <si>
    <t>デジタル目覚まし時計</t>
  </si>
  <si>
    <t>折りたたみデスク</t>
  </si>
  <si>
    <t>ワイヤレスイヤホン</t>
  </si>
  <si>
    <t>スマート体重計</t>
  </si>
  <si>
    <t>電動歯ブラシ</t>
  </si>
  <si>
    <t>INV-89001</t>
  </si>
  <si>
    <t>電子メモパッド</t>
  </si>
  <si>
    <t>希望合同会社</t>
  </si>
  <si>
    <t>自動給水器</t>
  </si>
  <si>
    <t>ポータブル電源</t>
  </si>
  <si>
    <t>LEDデスクライト</t>
  </si>
  <si>
    <t>スマートリモコン</t>
  </si>
  <si>
    <t>INV-90998</t>
  </si>
  <si>
    <t>LEDランプ</t>
  </si>
  <si>
    <t>空想テクノ株式会社</t>
  </si>
  <si>
    <t>ワイヤレス充電器</t>
  </si>
  <si>
    <t>スマート温度計</t>
  </si>
  <si>
    <t>折りたたみ傘</t>
  </si>
  <si>
    <t>静音マウス</t>
  </si>
  <si>
    <t>USB扇風機</t>
  </si>
  <si>
    <t>卓上加湿器</t>
  </si>
  <si>
    <t>ポータブルプロジェクター</t>
  </si>
  <si>
    <t>自動開閉ゴミ箱</t>
  </si>
  <si>
    <t>123-4567</t>
  </si>
  <si>
    <t>サンプル県架空市中央1-1-1</t>
  </si>
  <si>
    <t>234-5678</t>
  </si>
  <si>
    <t>サンプル府夢見町2-2-2</t>
  </si>
  <si>
    <t>345-6789</t>
  </si>
  <si>
    <t>サンプル道未来区3-3-3</t>
  </si>
  <si>
    <t>456-7890</t>
  </si>
  <si>
    <t>サンプル都希望市4-4-4</t>
  </si>
  <si>
    <t>567-8901</t>
  </si>
  <si>
    <t>サンプル州空想町5-5-5</t>
  </si>
  <si>
    <t>請 求 書</t>
    <phoneticPr fontId="0"/>
  </si>
  <si>
    <t>請求書番号：</t>
  </si>
  <si>
    <t>発行日：</t>
    <rPh sb="0" eb="3">
      <t>ハッコウビ</t>
    </rPh>
    <phoneticPr fontId="0"/>
  </si>
  <si>
    <t xml:space="preserve"> 株式会社 Excel TIPS TheGlowRad</t>
  </si>
  <si>
    <t xml:space="preserve"> 〒123-4567</t>
    <phoneticPr fontId="0"/>
  </si>
  <si>
    <t>御中</t>
  </si>
  <si>
    <t xml:space="preserve"> EXCEL県 TIPS市 TheGlowRad</t>
  </si>
  <si>
    <t xml:space="preserve"> 電  話：</t>
    <rPh sb="1" eb="2">
      <t>デン</t>
    </rPh>
    <rPh sb="4" eb="5">
      <t>ハナシ</t>
    </rPh>
    <phoneticPr fontId="0"/>
  </si>
  <si>
    <t>000-0000-0000</t>
    <phoneticPr fontId="0"/>
  </si>
  <si>
    <t>下記の通りご請求申し上げます。</t>
    <phoneticPr fontId="0"/>
  </si>
  <si>
    <t xml:space="preserve"> E-mail：</t>
    <phoneticPr fontId="0"/>
  </si>
  <si>
    <t>aaaaaa@bbbbb.jp</t>
    <phoneticPr fontId="0"/>
  </si>
  <si>
    <t>ご請求金額</t>
    <rPh sb="1" eb="3">
      <t>セイキュウ</t>
    </rPh>
    <rPh sb="3" eb="5">
      <t>キンガク</t>
    </rPh>
    <phoneticPr fontId="0"/>
  </si>
  <si>
    <t>お支払期限</t>
    <rPh sb="1" eb="3">
      <t>シハライ</t>
    </rPh>
    <rPh sb="3" eb="5">
      <t>キゲン</t>
    </rPh>
    <phoneticPr fontId="0"/>
  </si>
  <si>
    <t>振込先</t>
    <rPh sb="0" eb="2">
      <t>フリコミ</t>
    </rPh>
    <rPh sb="2" eb="3">
      <t>サキ</t>
    </rPh>
    <phoneticPr fontId="0"/>
  </si>
  <si>
    <t>TEST銀行　EXCELTIPS支店　普通xxxxxxx　カ）TheGlowRad</t>
  </si>
  <si>
    <t>数量</t>
    <rPh sb="0" eb="2">
      <t>スウリョウ</t>
    </rPh>
    <phoneticPr fontId="0"/>
  </si>
  <si>
    <t>単価</t>
    <rPh sb="0" eb="2">
      <t>タンカ</t>
    </rPh>
    <phoneticPr fontId="0"/>
  </si>
  <si>
    <t>金額</t>
    <rPh sb="0" eb="2">
      <t>キンガク</t>
    </rPh>
    <phoneticPr fontId="0"/>
  </si>
  <si>
    <t>小計</t>
    <phoneticPr fontId="0"/>
  </si>
  <si>
    <t>合計金額</t>
    <rPh sb="0" eb="2">
      <t>ゴウケイ</t>
    </rPh>
    <rPh sb="2" eb="4">
      <t>キンガク</t>
    </rPh>
    <phoneticPr fontId="0"/>
  </si>
  <si>
    <t>消費税</t>
    <phoneticPr fontId="0"/>
  </si>
  <si>
    <t>備考</t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</si>
</sst>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42" formatCode="_ &quot;¥&quot;* #,##0_ ;_ &quot;¥&quot;* \-#,##0_ ;_ &quot;¥&quot;* &quot;-&quot;_ ;_ @_ "/>
    <numFmt numFmtId="176" formatCode="_(* #,##0_);_(* \(#,##0\);_(* &quot;-&quot;_);_(@_)"/>
    <numFmt numFmtId="177" formatCode="yyyy\-mm\-dd;@"/>
    <numFmt numFmtId="178" formatCode="#,##0_ ;[Red]\-#,##0\ "/>
  </numFmts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"/>
      <name val="Meiryo UI"/>
      <family val="2"/>
    </font>
    <font>
      <b/>
      <sz val="10"/>
      <name val="Meiryo UI"/>
      <family val="2"/>
    </font>
    <font>
      <sz val="11"/>
      <name val="Meiryo UI"/>
      <family val="2"/>
    </font>
    <font>
      <b/>
      <sz val="24"/>
      <color theme="6" tint="-0.499984740745262"/>
      <name val="Meiryo UI"/>
      <family val="2"/>
    </font>
    <font>
      <b/>
      <sz val="24"/>
      <name val="Meiryo UI"/>
      <family val="2"/>
    </font>
    <font>
      <b/>
      <sz val="11"/>
      <color rgb="FF002060"/>
      <name val="Meiryo UI"/>
      <family val="2"/>
    </font>
    <font>
      <sz val="20"/>
      <name val="Meiryo UI"/>
      <family val="2"/>
    </font>
    <font>
      <sz val="9"/>
      <name val="Meiryo UI"/>
      <family val="2"/>
    </font>
    <font>
      <b/>
      <sz val="14"/>
      <name val="Meiryo UI"/>
      <family val="2"/>
    </font>
    <font>
      <sz val="12"/>
      <name val="Meiryo UI"/>
      <family val="2"/>
    </font>
    <font>
      <b/>
      <sz val="10"/>
      <color theme="6" tint="-0.499984740745262"/>
      <name val="Meiryo UI"/>
      <family val="2"/>
    </font>
    <font>
      <b/>
      <sz val="10"/>
      <color theme="0"/>
      <name val="Meiryo UI"/>
      <family val="2"/>
    </font>
    <font>
      <b/>
      <sz val="12"/>
      <name val="Meiryo UI"/>
      <family val="2"/>
    </font>
    <font>
      <b/>
      <sz val="11"/>
      <color theme="8" tint="-0.499984740745262"/>
      <name val="Meiryo UI"/>
      <family val="2"/>
    </font>
    <font>
      <b/>
      <sz val="11"/>
      <color theme="6" tint="-0.499984740745262"/>
      <name val="Meiryo UI"/>
      <family val="2"/>
    </font>
    <font>
      <sz val="10"/>
      <color theme="0"/>
      <name val="Meiryo UI"/>
      <family val="2"/>
    </font>
    <font>
      <sz val="6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hair">
        <color theme="9" tint="-0.499984740745262"/>
      </bottom>
      <diagonal/>
    </border>
    <border>
      <left/>
      <right/>
      <top style="thin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thin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thin">
        <color theme="9" tint="-0.499984740745262"/>
      </right>
      <top style="thin">
        <color theme="9" tint="-0.499984740745262"/>
      </top>
      <bottom style="hair">
        <color theme="9" tint="-0.499984740745262"/>
      </bottom>
      <diagonal/>
    </border>
    <border>
      <left style="thin">
        <color theme="9" tint="-0.499984740745262"/>
      </left>
      <right/>
      <top style="hair">
        <color theme="9" tint="-0.499984740745262"/>
      </top>
      <bottom/>
      <diagonal/>
    </border>
    <border>
      <left/>
      <right/>
      <top style="hair">
        <color theme="9" tint="-0.499984740745262"/>
      </top>
      <bottom/>
      <diagonal/>
    </border>
    <border>
      <left style="thin">
        <color theme="0"/>
      </left>
      <right style="thin">
        <color theme="0"/>
      </right>
      <top style="hair">
        <color theme="9" tint="-0.499984740745262"/>
      </top>
      <bottom/>
      <diagonal/>
    </border>
    <border>
      <left style="thin">
        <color theme="9" tint="-0.499984740745262"/>
      </left>
      <right/>
      <top/>
      <bottom style="hair">
        <color theme="9" tint="-0.499984740745262"/>
      </bottom>
      <diagonal/>
    </border>
    <border>
      <left/>
      <right/>
      <top/>
      <bottom style="hair">
        <color theme="9" tint="-0.499984740745262"/>
      </bottom>
      <diagonal/>
    </border>
    <border>
      <left/>
      <right style="thin">
        <color theme="0"/>
      </right>
      <top/>
      <bottom style="hair">
        <color theme="9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hair">
        <color theme="9" tint="-0.499984740745262"/>
      </top>
      <bottom/>
      <diagonal/>
    </border>
    <border>
      <left style="thin">
        <color theme="0"/>
      </left>
      <right style="thin">
        <color theme="0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/>
      <right style="thin">
        <color theme="9" tint="-0.499984740745262"/>
      </right>
      <top/>
      <bottom/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177" fontId="2" fillId="0" borderId="5" xfId="0" applyNumberFormat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177" fontId="2" fillId="0" borderId="8" xfId="0" applyNumberFormat="1" applyFont="1" applyBorder="1"/>
    <xf numFmtId="0" fontId="2" fillId="0" borderId="8" xfId="0" applyFont="1" applyBorder="1"/>
    <xf numFmtId="0" fontId="2" fillId="0" borderId="9" xfId="0" applyFont="1" applyBorder="1"/>
    <xf numFmtId="0" fontId="4" fillId="2" borderId="0" xfId="0" applyFont="1" applyFill="1"/>
    <xf numFmtId="0" fontId="4" fillId="0" borderId="0" xfId="0" applyFont="1"/>
    <xf numFmtId="0" fontId="4" fillId="3" borderId="0" xfId="0" applyFont="1" applyFill="1"/>
    <xf numFmtId="0" fontId="6" fillId="0" borderId="0" xfId="0" applyFont="1" applyAlignment="1">
      <alignment vertical="center"/>
    </xf>
    <xf numFmtId="0" fontId="3" fillId="4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177" fontId="4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5" fontId="10" fillId="0" borderId="12" xfId="0" applyNumberFormat="1" applyFont="1" applyBorder="1" applyAlignment="1">
      <alignment vertical="center"/>
    </xf>
    <xf numFmtId="0" fontId="12" fillId="3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5" borderId="13" xfId="0" applyFont="1" applyFill="1" applyBorder="1" applyAlignment="1">
      <alignment vertical="center"/>
    </xf>
    <xf numFmtId="0" fontId="13" fillId="5" borderId="14" xfId="0" applyFont="1" applyFill="1" applyBorder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178" fontId="9" fillId="0" borderId="19" xfId="1" applyNumberFormat="1" applyFont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9" fillId="6" borderId="21" xfId="0" applyFont="1" applyFill="1" applyBorder="1" applyAlignment="1">
      <alignment vertical="center"/>
    </xf>
    <xf numFmtId="0" fontId="9" fillId="6" borderId="22" xfId="0" applyFont="1" applyFill="1" applyBorder="1" applyAlignment="1">
      <alignment vertical="center"/>
    </xf>
    <xf numFmtId="178" fontId="9" fillId="6" borderId="23" xfId="1" applyNumberFormat="1" applyFont="1" applyFill="1" applyBorder="1" applyAlignment="1">
      <alignment vertical="center"/>
    </xf>
    <xf numFmtId="0" fontId="9" fillId="0" borderId="24" xfId="0" applyFont="1" applyBorder="1" applyAlignment="1">
      <alignment vertical="center"/>
    </xf>
    <xf numFmtId="178" fontId="9" fillId="0" borderId="23" xfId="1" applyNumberFormat="1" applyFont="1" applyBorder="1" applyAlignment="1">
      <alignment vertical="center"/>
    </xf>
    <xf numFmtId="178" fontId="9" fillId="0" borderId="23" xfId="1" applyNumberFormat="1" applyFont="1" applyFill="1" applyBorder="1" applyAlignment="1">
      <alignment vertical="center"/>
    </xf>
    <xf numFmtId="178" fontId="9" fillId="0" borderId="25" xfId="1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17" fillId="0" borderId="0" xfId="0" applyFont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42" fontId="2" fillId="0" borderId="12" xfId="0" applyNumberFormat="1" applyFont="1" applyBorder="1" applyAlignment="1">
      <alignment horizontal="center" vertical="center"/>
    </xf>
    <xf numFmtId="5" fontId="2" fillId="0" borderId="10" xfId="0" applyNumberFormat="1" applyFont="1" applyBorder="1" applyAlignment="1">
      <alignment horizontal="center" vertical="center"/>
    </xf>
    <xf numFmtId="5" fontId="2" fillId="0" borderId="11" xfId="0" applyNumberFormat="1" applyFont="1" applyBorder="1" applyAlignment="1">
      <alignment horizontal="center" vertical="center"/>
    </xf>
    <xf numFmtId="42" fontId="12" fillId="3" borderId="26" xfId="0" applyNumberFormat="1" applyFont="1" applyFill="1" applyBorder="1" applyAlignment="1">
      <alignment horizontal="center" vertical="center"/>
    </xf>
    <xf numFmtId="42" fontId="12" fillId="3" borderId="27" xfId="0" applyNumberFormat="1" applyFont="1" applyFill="1" applyBorder="1" applyAlignment="1">
      <alignment horizontal="center" vertical="center"/>
    </xf>
    <xf numFmtId="5" fontId="14" fillId="0" borderId="12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left" vertical="center"/>
    </xf>
  </cellXfs>
  <cellStyles count="2">
    <cellStyle name="Comma [0]" xfId="1" builtinId="6"/>
    <cellStyle name="Normal" xfId="0" builtinId="0"/>
  </cellStyles>
  <dxfs count="19">
    <dxf>
      <font>
        <strike val="0"/>
        <outline val="0"/>
        <shadow val="0"/>
        <u val="none"/>
        <vertAlign val="baseline"/>
        <sz val="10"/>
        <color auto="1"/>
        <name val="Meiryo U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Meiryo U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Meiryo U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Meiryo U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0"/>
        <name val="Meiryo U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Meiryo UI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Meiryo UI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Meiryo UI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Meiryo UI"/>
        <family val="2"/>
        <scheme val="none"/>
      </font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Meiryo UI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Meiryo UI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Meiryo UI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Meiryo UI"/>
        <family val="2"/>
        <scheme val="none"/>
      </font>
      <numFmt numFmtId="177" formatCode="yyyy\-mm\-dd;@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Meiryo UI"/>
        <family val="2"/>
        <scheme val="none"/>
      </font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Meiryo UI"/>
        <family val="2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Meiryo UI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9E795F6-B3FA-46F6-B1A0-40F851D4DCB5}" name="テーブル4" displayName="テーブル4" ref="B2:J32" totalsRowShown="0" headerRowDxfId="18" dataDxfId="16" headerRowBorderDxfId="17" tableBorderDxfId="15" totalsRowBorderDxfId="14">
  <autoFilter ref="B2:J32" xr:uid="{A9E795F6-B3FA-46F6-B1A0-40F851D4DCB5}"/>
  <sortState xmlns:xlrd2="http://schemas.microsoft.com/office/spreadsheetml/2017/richdata2" ref="B3:G32">
    <sortCondition ref="B2:B32"/>
  </sortState>
  <tableColumns count="9">
    <tableColumn id="1" xr3:uid="{A33FA8BB-1E94-4F19-B367-80AC5D3B2FF3}" name="INVOICE_NUM" dataDxfId="13"/>
    <tableColumn id="2" xr3:uid="{4009491D-1B06-4ACB-8588-C3B514EFDA62}" name="DATE" dataDxfId="12"/>
    <tableColumn id="3" xr3:uid="{9C32F88D-0D0A-4410-A85E-E7E37DF80219}" name="商品名" dataDxfId="11"/>
    <tableColumn id="4" xr3:uid="{267ACA56-C8E0-4666-AAC7-8C421C885F8C}" name="数量" dataDxfId="10"/>
    <tableColumn id="5" xr3:uid="{CECAAD88-8029-4DE3-8901-005BF60EC2DC}" name="単価" dataDxfId="9"/>
    <tableColumn id="6" xr3:uid="{3B0CA8A4-D61C-48C4-8B8D-883F61CD92E8}" name="金額" dataDxfId="8"/>
    <tableColumn id="9" xr3:uid="{4667FB2B-B9AC-4062-A0AD-FD76BA476FA4}" name="会社名" dataDxfId="7"/>
    <tableColumn id="7" xr3:uid="{15C21338-792D-42AC-B482-57D2B0BB70A9}" name="郵便番号" dataDxfId="6"/>
    <tableColumn id="8" xr3:uid="{456F6810-DC8E-4294-B899-58BBD1FA626B}" name="住所" dataDxfId="5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7F14E76-20FC-449E-8B21-47EA67683BF0}" name="テーブル5" displayName="テーブル5" ref="B2:D9" totalsRowShown="0" headerRowDxfId="4" dataDxfId="3">
  <autoFilter ref="B2:D9" xr:uid="{A7F14E76-20FC-449E-8B21-47EA67683BF0}"/>
  <tableColumns count="3">
    <tableColumn id="3" xr3:uid="{40691BC5-E968-49F9-A2F4-5817A3BF5AA4}" name="会社名" dataDxfId="2"/>
    <tableColumn id="1" xr3:uid="{DC6B2173-202C-428E-A867-C1A9B66436EC}" name="郵便番号" dataDxfId="1"/>
    <tableColumn id="2" xr3:uid="{DAA1C4F6-60C7-49F9-96C8-B98A063405C8}" name="住所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558DC-0DF2-43AB-9C59-683184859A9F}">
  <dimension ref="A1:F37"/>
  <sheetViews>
    <sheetView zoomScale="85" zoomScaleNormal="85" workbookViewId="0"/>
  </sheetViews>
  <sheetFormatPr defaultColWidth="9.2109375" defaultRowHeight="15.45" x14ac:dyDescent="0.4"/>
  <cols>
    <col min="1" max="1" width="7" style="14" customWidth="1"/>
    <col min="2" max="2" width="7.28515625" style="14" customWidth="1"/>
    <col min="3" max="3" width="35.0703125" style="14" customWidth="1"/>
    <col min="4" max="4" width="10.7109375" style="14" customWidth="1"/>
    <col min="5" max="5" width="13" style="14" customWidth="1"/>
    <col min="6" max="6" width="20.28515625" style="14" customWidth="1"/>
    <col min="7" max="7" width="3.5" style="14" customWidth="1"/>
    <col min="8" max="16384" width="9.2109375" style="14"/>
  </cols>
  <sheetData>
    <row r="1" spans="1:6" x14ac:dyDescent="0.4">
      <c r="A1" s="13"/>
      <c r="B1" s="13"/>
      <c r="C1" s="13"/>
      <c r="D1" s="13"/>
      <c r="E1" s="13"/>
      <c r="F1" s="13"/>
    </row>
    <row r="2" spans="1:6" x14ac:dyDescent="0.4">
      <c r="A2" s="15"/>
      <c r="B2" s="15"/>
      <c r="C2" s="15"/>
      <c r="D2" s="15"/>
      <c r="E2" s="15"/>
      <c r="F2" s="15"/>
    </row>
    <row r="3" spans="1:6" ht="32.15" x14ac:dyDescent="0.4">
      <c r="A3" s="62" t="s">
        <v>59</v>
      </c>
      <c r="B3" s="62"/>
      <c r="C3" s="62"/>
      <c r="D3" s="62"/>
      <c r="E3" s="16"/>
      <c r="F3" s="16"/>
    </row>
    <row r="4" spans="1:6" x14ac:dyDescent="0.4">
      <c r="A4" s="62"/>
      <c r="B4" s="62"/>
      <c r="C4" s="62"/>
      <c r="D4" s="62"/>
      <c r="E4" s="17" t="s">
        <v>60</v>
      </c>
      <c r="F4" s="18"/>
    </row>
    <row r="5" spans="1:6" x14ac:dyDescent="0.4">
      <c r="A5" s="62"/>
      <c r="B5" s="62"/>
      <c r="C5" s="62"/>
      <c r="D5" s="62"/>
      <c r="E5" s="19" t="s">
        <v>61</v>
      </c>
      <c r="F5" s="20">
        <f ca="1">TODAY()</f>
        <v>45858</v>
      </c>
    </row>
    <row r="6" spans="1:6" x14ac:dyDescent="0.4">
      <c r="A6" s="21" t="e">
        <f>"〒"&amp;VLOOKUP($F$4,テーブル4[#All],8,FALSE)</f>
        <v>#N/A</v>
      </c>
      <c r="B6" s="21"/>
      <c r="C6" s="21"/>
      <c r="F6" s="1"/>
    </row>
    <row r="7" spans="1:6" ht="27.45" x14ac:dyDescent="0.4">
      <c r="A7" s="21" t="e">
        <f>VLOOKUP($F$4,テーブル4[#All],9,FALSE)</f>
        <v>#N/A</v>
      </c>
      <c r="B7" s="21"/>
      <c r="C7" s="21"/>
      <c r="D7" s="22"/>
      <c r="E7" s="14" t="s">
        <v>62</v>
      </c>
    </row>
    <row r="8" spans="1:6" x14ac:dyDescent="0.4">
      <c r="A8" s="23"/>
      <c r="B8" s="23"/>
      <c r="C8" s="23"/>
      <c r="E8" s="24" t="s">
        <v>63</v>
      </c>
      <c r="F8" s="25"/>
    </row>
    <row r="9" spans="1:6" ht="19.3" x14ac:dyDescent="0.5">
      <c r="A9" s="26" t="e">
        <f>VLOOKUP($F$4,テーブル4[#All],7,FALSE)</f>
        <v>#N/A</v>
      </c>
      <c r="B9" s="26"/>
      <c r="C9" s="27"/>
      <c r="D9" s="28" t="s">
        <v>64</v>
      </c>
      <c r="E9" s="24" t="s">
        <v>65</v>
      </c>
      <c r="F9" s="25"/>
    </row>
    <row r="10" spans="1:6" x14ac:dyDescent="0.4">
      <c r="E10" s="24" t="s">
        <v>66</v>
      </c>
      <c r="F10" s="25" t="s">
        <v>67</v>
      </c>
    </row>
    <row r="11" spans="1:6" x14ac:dyDescent="0.4">
      <c r="A11" s="14" t="s">
        <v>68</v>
      </c>
      <c r="E11" s="24" t="s">
        <v>69</v>
      </c>
      <c r="F11" s="25" t="s">
        <v>70</v>
      </c>
    </row>
    <row r="12" spans="1:6" ht="16.75" x14ac:dyDescent="0.45">
      <c r="A12" s="29"/>
    </row>
    <row r="13" spans="1:6" s="32" customFormat="1" ht="19.3" x14ac:dyDescent="0.65">
      <c r="A13" s="63" t="s">
        <v>71</v>
      </c>
      <c r="B13" s="64"/>
      <c r="C13" s="30">
        <f>E31</f>
        <v>0</v>
      </c>
      <c r="D13" s="31" t="s">
        <v>72</v>
      </c>
      <c r="E13" s="65">
        <f ca="1">EOMONTH(TODAY(), 0)</f>
        <v>45869</v>
      </c>
      <c r="F13" s="66"/>
    </row>
    <row r="14" spans="1:6" s="32" customFormat="1" x14ac:dyDescent="0.65">
      <c r="A14" s="63" t="s">
        <v>73</v>
      </c>
      <c r="B14" s="64"/>
      <c r="C14" s="67" t="s">
        <v>74</v>
      </c>
      <c r="D14" s="67"/>
      <c r="E14" s="67"/>
      <c r="F14" s="67"/>
    </row>
    <row r="15" spans="1:6" x14ac:dyDescent="0.4">
      <c r="A15" s="33"/>
      <c r="B15" s="34"/>
      <c r="C15" s="35" t="s">
        <v>2</v>
      </c>
      <c r="D15" s="35" t="s">
        <v>75</v>
      </c>
      <c r="E15" s="35" t="s">
        <v>76</v>
      </c>
      <c r="F15" s="36" t="s">
        <v>77</v>
      </c>
    </row>
    <row r="16" spans="1:6" x14ac:dyDescent="0.4">
      <c r="A16" s="37"/>
      <c r="B16" s="38"/>
      <c r="C16" s="38" t="e" cm="1" vm="1">
        <f t="array" ref="C16">_xlfn._xlws.FILTER(テーブル4[[商品名]:[金額]],テーブル4[INVOICE_NUM]=請求書!$F$4)</f>
        <v>#VALUE!</v>
      </c>
      <c r="D16" s="25"/>
      <c r="E16" s="25"/>
      <c r="F16" s="39"/>
    </row>
    <row r="17" spans="1:6" x14ac:dyDescent="0.4">
      <c r="A17" s="40"/>
      <c r="B17" s="41"/>
      <c r="C17" s="41"/>
      <c r="D17" s="41"/>
      <c r="E17" s="42"/>
      <c r="F17" s="43"/>
    </row>
    <row r="18" spans="1:6" x14ac:dyDescent="0.4">
      <c r="A18" s="37"/>
      <c r="B18" s="38"/>
      <c r="C18" s="38"/>
      <c r="D18" s="38"/>
      <c r="E18" s="44"/>
      <c r="F18" s="45"/>
    </row>
    <row r="19" spans="1:6" x14ac:dyDescent="0.4">
      <c r="A19" s="40"/>
      <c r="B19" s="41"/>
      <c r="C19" s="41"/>
      <c r="D19" s="41"/>
      <c r="E19" s="42"/>
      <c r="F19" s="43"/>
    </row>
    <row r="20" spans="1:6" x14ac:dyDescent="0.4">
      <c r="A20" s="37"/>
      <c r="B20" s="38"/>
      <c r="C20" s="38"/>
      <c r="D20" s="38"/>
      <c r="E20" s="44"/>
      <c r="F20" s="45"/>
    </row>
    <row r="21" spans="1:6" x14ac:dyDescent="0.4">
      <c r="A21" s="40"/>
      <c r="B21" s="41"/>
      <c r="C21" s="41"/>
      <c r="D21" s="41"/>
      <c r="E21" s="42"/>
      <c r="F21" s="43"/>
    </row>
    <row r="22" spans="1:6" x14ac:dyDescent="0.4">
      <c r="A22" s="37"/>
      <c r="B22" s="38"/>
      <c r="C22" s="38"/>
      <c r="D22" s="38"/>
      <c r="E22" s="44"/>
      <c r="F22" s="45"/>
    </row>
    <row r="23" spans="1:6" x14ac:dyDescent="0.4">
      <c r="A23" s="40"/>
      <c r="B23" s="41"/>
      <c r="C23" s="41"/>
      <c r="D23" s="41"/>
      <c r="E23" s="42"/>
      <c r="F23" s="43"/>
    </row>
    <row r="24" spans="1:6" x14ac:dyDescent="0.4">
      <c r="A24" s="37"/>
      <c r="B24" s="38"/>
      <c r="C24" s="38"/>
      <c r="D24" s="38"/>
      <c r="E24" s="44"/>
      <c r="F24" s="45"/>
    </row>
    <row r="25" spans="1:6" x14ac:dyDescent="0.4">
      <c r="A25" s="40"/>
      <c r="B25" s="41"/>
      <c r="C25" s="41"/>
      <c r="D25" s="41"/>
      <c r="E25" s="42"/>
      <c r="F25" s="43"/>
    </row>
    <row r="26" spans="1:6" x14ac:dyDescent="0.4">
      <c r="A26" s="37"/>
      <c r="B26" s="38"/>
      <c r="C26" s="38"/>
      <c r="D26" s="38"/>
      <c r="E26" s="44"/>
      <c r="F26" s="45"/>
    </row>
    <row r="27" spans="1:6" x14ac:dyDescent="0.4">
      <c r="A27" s="40"/>
      <c r="B27" s="41"/>
      <c r="C27" s="41"/>
      <c r="D27" s="41"/>
      <c r="E27" s="42"/>
      <c r="F27" s="43"/>
    </row>
    <row r="28" spans="1:6" x14ac:dyDescent="0.4">
      <c r="A28" s="37"/>
      <c r="B28" s="38"/>
      <c r="C28" s="38"/>
      <c r="D28" s="38"/>
      <c r="E28" s="44"/>
      <c r="F28" s="46"/>
    </row>
    <row r="29" spans="1:6" x14ac:dyDescent="0.4">
      <c r="A29" s="40"/>
      <c r="B29" s="41"/>
      <c r="C29" s="41"/>
      <c r="D29" s="41"/>
      <c r="E29" s="42"/>
      <c r="F29" s="43"/>
    </row>
    <row r="30" spans="1:6" x14ac:dyDescent="0.4">
      <c r="A30" s="59"/>
      <c r="B30" s="60"/>
      <c r="C30" s="60"/>
      <c r="D30" s="60"/>
      <c r="E30" s="61"/>
      <c r="F30" s="47"/>
    </row>
    <row r="31" spans="1:6" x14ac:dyDescent="0.4">
      <c r="A31" s="31" t="s">
        <v>78</v>
      </c>
      <c r="B31" s="68">
        <f>SUM(F16:F29)</f>
        <v>0</v>
      </c>
      <c r="C31" s="69"/>
      <c r="D31" s="70" t="s">
        <v>79</v>
      </c>
      <c r="E31" s="72">
        <f>SUM(B31:C32)</f>
        <v>0</v>
      </c>
      <c r="F31" s="72"/>
    </row>
    <row r="32" spans="1:6" x14ac:dyDescent="0.4">
      <c r="A32" s="31" t="s">
        <v>80</v>
      </c>
      <c r="B32" s="68">
        <f>B31*0.1</f>
        <v>0</v>
      </c>
      <c r="C32" s="69"/>
      <c r="D32" s="71"/>
      <c r="E32" s="72"/>
      <c r="F32" s="72"/>
    </row>
    <row r="33" spans="1:6" x14ac:dyDescent="0.4">
      <c r="A33" s="48"/>
      <c r="B33" s="73"/>
      <c r="C33" s="73"/>
      <c r="D33" s="73"/>
      <c r="F33" s="49"/>
    </row>
    <row r="34" spans="1:6" x14ac:dyDescent="0.4">
      <c r="A34" s="50" t="s">
        <v>81</v>
      </c>
      <c r="B34" s="51"/>
      <c r="C34" s="51"/>
      <c r="D34" s="51"/>
      <c r="E34" s="51"/>
      <c r="F34" s="56"/>
    </row>
    <row r="35" spans="1:6" x14ac:dyDescent="0.4">
      <c r="A35" s="52"/>
      <c r="F35" s="57"/>
    </row>
    <row r="36" spans="1:6" x14ac:dyDescent="0.4">
      <c r="A36" s="52"/>
      <c r="F36" s="57"/>
    </row>
    <row r="37" spans="1:6" x14ac:dyDescent="0.4">
      <c r="A37" s="53"/>
      <c r="B37" s="54"/>
      <c r="C37" s="54"/>
      <c r="D37" s="54"/>
      <c r="E37" s="54"/>
      <c r="F37" s="58"/>
    </row>
  </sheetData>
  <mergeCells count="11">
    <mergeCell ref="B31:C31"/>
    <mergeCell ref="D31:D32"/>
    <mergeCell ref="E31:F32"/>
    <mergeCell ref="B32:C32"/>
    <mergeCell ref="B33:D33"/>
    <mergeCell ref="A30:E30"/>
    <mergeCell ref="A3:D5"/>
    <mergeCell ref="A13:B13"/>
    <mergeCell ref="E13:F13"/>
    <mergeCell ref="A14:B14"/>
    <mergeCell ref="C14:F14"/>
  </mergeCells>
  <phoneticPr fontId="18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CE94D4A-7BA7-4A6A-A5E0-B5697FBB3B2A}">
          <x14:formula1>
            <xm:f>INVOICE_SOURCE!$B$3:$B$32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3DC4C-B01E-44E3-93D1-CE1027B17FAC}">
  <dimension ref="B2:J32"/>
  <sheetViews>
    <sheetView workbookViewId="0"/>
  </sheetViews>
  <sheetFormatPr defaultColWidth="9.2109375" defaultRowHeight="13.3" x14ac:dyDescent="0.35"/>
  <cols>
    <col min="1" max="1" width="1.92578125" style="1" customWidth="1"/>
    <col min="2" max="2" width="16" style="1" bestFit="1" customWidth="1"/>
    <col min="3" max="3" width="12.35546875" style="1" bestFit="1" customWidth="1"/>
    <col min="4" max="4" width="22" style="1" customWidth="1"/>
    <col min="5" max="7" width="7.28515625" style="1" bestFit="1" customWidth="1"/>
    <col min="8" max="8" width="26" style="1" bestFit="1" customWidth="1"/>
    <col min="9" max="9" width="11.35546875" style="1" bestFit="1" customWidth="1"/>
    <col min="10" max="10" width="25.640625" style="1" bestFit="1" customWidth="1"/>
    <col min="11" max="16384" width="9.2109375" style="1"/>
  </cols>
  <sheetData>
    <row r="2" spans="2:10" x14ac:dyDescent="0.35"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4" t="s">
        <v>5</v>
      </c>
      <c r="H2" s="3" t="s">
        <v>6</v>
      </c>
      <c r="I2" s="3" t="s">
        <v>7</v>
      </c>
      <c r="J2" s="3" t="s">
        <v>8</v>
      </c>
    </row>
    <row r="3" spans="2:10" x14ac:dyDescent="0.35">
      <c r="B3" s="5" t="s">
        <v>9</v>
      </c>
      <c r="C3" s="6">
        <v>45855</v>
      </c>
      <c r="D3" s="7" t="s">
        <v>10</v>
      </c>
      <c r="E3" s="7">
        <v>3</v>
      </c>
      <c r="F3" s="7">
        <v>800</v>
      </c>
      <c r="G3" s="8">
        <v>2400</v>
      </c>
      <c r="H3" s="3" t="s">
        <v>11</v>
      </c>
      <c r="I3" s="3" t="s">
        <v>49</v>
      </c>
      <c r="J3" s="3" t="s">
        <v>50</v>
      </c>
    </row>
    <row r="4" spans="2:10" x14ac:dyDescent="0.35">
      <c r="B4" s="5" t="s">
        <v>9</v>
      </c>
      <c r="C4" s="6">
        <v>45855</v>
      </c>
      <c r="D4" s="7" t="s">
        <v>12</v>
      </c>
      <c r="E4" s="7">
        <v>2</v>
      </c>
      <c r="F4" s="7">
        <v>1700</v>
      </c>
      <c r="G4" s="8">
        <v>3400</v>
      </c>
      <c r="H4" s="3" t="s">
        <v>11</v>
      </c>
      <c r="I4" s="3" t="s">
        <v>49</v>
      </c>
      <c r="J4" s="3" t="s">
        <v>50</v>
      </c>
    </row>
    <row r="5" spans="2:10" x14ac:dyDescent="0.35">
      <c r="B5" s="5" t="s">
        <v>9</v>
      </c>
      <c r="C5" s="6">
        <v>45855</v>
      </c>
      <c r="D5" s="7" t="s">
        <v>13</v>
      </c>
      <c r="E5" s="7">
        <v>1</v>
      </c>
      <c r="F5" s="7">
        <v>2100</v>
      </c>
      <c r="G5" s="8">
        <v>2100</v>
      </c>
      <c r="H5" s="3" t="s">
        <v>11</v>
      </c>
      <c r="I5" s="3" t="s">
        <v>49</v>
      </c>
      <c r="J5" s="3" t="s">
        <v>50</v>
      </c>
    </row>
    <row r="6" spans="2:10" x14ac:dyDescent="0.35">
      <c r="B6" s="5" t="s">
        <v>9</v>
      </c>
      <c r="C6" s="6">
        <v>45855</v>
      </c>
      <c r="D6" s="7" t="s">
        <v>14</v>
      </c>
      <c r="E6" s="7">
        <v>5</v>
      </c>
      <c r="F6" s="7">
        <v>500</v>
      </c>
      <c r="G6" s="8">
        <v>2500</v>
      </c>
      <c r="H6" s="3" t="s">
        <v>11</v>
      </c>
      <c r="I6" s="3" t="s">
        <v>49</v>
      </c>
      <c r="J6" s="3" t="s">
        <v>50</v>
      </c>
    </row>
    <row r="7" spans="2:10" x14ac:dyDescent="0.35">
      <c r="B7" s="5" t="s">
        <v>15</v>
      </c>
      <c r="C7" s="6">
        <v>45855</v>
      </c>
      <c r="D7" s="7" t="s">
        <v>16</v>
      </c>
      <c r="E7" s="7">
        <v>2</v>
      </c>
      <c r="F7" s="7">
        <v>1200</v>
      </c>
      <c r="G7" s="8">
        <v>2400</v>
      </c>
      <c r="H7" s="7" t="s">
        <v>17</v>
      </c>
      <c r="I7" s="7" t="s">
        <v>51</v>
      </c>
      <c r="J7" s="7" t="s">
        <v>52</v>
      </c>
    </row>
    <row r="8" spans="2:10" x14ac:dyDescent="0.35">
      <c r="B8" s="5" t="s">
        <v>15</v>
      </c>
      <c r="C8" s="6">
        <v>45855</v>
      </c>
      <c r="D8" s="7" t="s">
        <v>18</v>
      </c>
      <c r="E8" s="7">
        <v>1</v>
      </c>
      <c r="F8" s="7">
        <v>850</v>
      </c>
      <c r="G8" s="8">
        <v>850</v>
      </c>
      <c r="H8" s="7" t="s">
        <v>17</v>
      </c>
      <c r="I8" s="7" t="s">
        <v>51</v>
      </c>
      <c r="J8" s="7" t="s">
        <v>52</v>
      </c>
    </row>
    <row r="9" spans="2:10" x14ac:dyDescent="0.35">
      <c r="B9" s="5" t="s">
        <v>15</v>
      </c>
      <c r="C9" s="6">
        <v>45855</v>
      </c>
      <c r="D9" s="7" t="s">
        <v>19</v>
      </c>
      <c r="E9" s="7">
        <v>3</v>
      </c>
      <c r="F9" s="7">
        <v>2100</v>
      </c>
      <c r="G9" s="8">
        <v>6300</v>
      </c>
      <c r="H9" s="7" t="s">
        <v>17</v>
      </c>
      <c r="I9" s="7" t="s">
        <v>51</v>
      </c>
      <c r="J9" s="7" t="s">
        <v>52</v>
      </c>
    </row>
    <row r="10" spans="2:10" x14ac:dyDescent="0.35">
      <c r="B10" s="5" t="s">
        <v>20</v>
      </c>
      <c r="C10" s="6">
        <v>45855</v>
      </c>
      <c r="D10" s="7" t="s">
        <v>21</v>
      </c>
      <c r="E10" s="7">
        <v>4</v>
      </c>
      <c r="F10" s="7">
        <v>700</v>
      </c>
      <c r="G10" s="8">
        <v>2800</v>
      </c>
      <c r="H10" s="7" t="s">
        <v>22</v>
      </c>
      <c r="I10" s="7" t="s">
        <v>53</v>
      </c>
      <c r="J10" s="7" t="s">
        <v>54</v>
      </c>
    </row>
    <row r="11" spans="2:10" x14ac:dyDescent="0.35">
      <c r="B11" s="5" t="s">
        <v>20</v>
      </c>
      <c r="C11" s="6">
        <v>45855</v>
      </c>
      <c r="D11" s="7" t="s">
        <v>23</v>
      </c>
      <c r="E11" s="7">
        <v>1</v>
      </c>
      <c r="F11" s="7">
        <v>2700</v>
      </c>
      <c r="G11" s="8">
        <v>2700</v>
      </c>
      <c r="H11" s="7" t="s">
        <v>22</v>
      </c>
      <c r="I11" s="7" t="s">
        <v>53</v>
      </c>
      <c r="J11" s="7" t="s">
        <v>54</v>
      </c>
    </row>
    <row r="12" spans="2:10" x14ac:dyDescent="0.35">
      <c r="B12" s="5" t="s">
        <v>20</v>
      </c>
      <c r="C12" s="6">
        <v>45855</v>
      </c>
      <c r="D12" s="7" t="s">
        <v>24</v>
      </c>
      <c r="E12" s="7">
        <v>8</v>
      </c>
      <c r="F12" s="7">
        <v>150</v>
      </c>
      <c r="G12" s="8">
        <v>1200</v>
      </c>
      <c r="H12" s="7" t="s">
        <v>22</v>
      </c>
      <c r="I12" s="7" t="s">
        <v>53</v>
      </c>
      <c r="J12" s="7" t="s">
        <v>54</v>
      </c>
    </row>
    <row r="13" spans="2:10" x14ac:dyDescent="0.35">
      <c r="B13" s="5" t="s">
        <v>20</v>
      </c>
      <c r="C13" s="6">
        <v>45855</v>
      </c>
      <c r="D13" s="7" t="s">
        <v>25</v>
      </c>
      <c r="E13" s="7">
        <v>5</v>
      </c>
      <c r="F13" s="7">
        <v>400</v>
      </c>
      <c r="G13" s="8">
        <v>2000</v>
      </c>
      <c r="H13" s="7" t="s">
        <v>22</v>
      </c>
      <c r="I13" s="7" t="s">
        <v>53</v>
      </c>
      <c r="J13" s="7" t="s">
        <v>54</v>
      </c>
    </row>
    <row r="14" spans="2:10" x14ac:dyDescent="0.35">
      <c r="B14" s="5" t="s">
        <v>20</v>
      </c>
      <c r="C14" s="6">
        <v>45855</v>
      </c>
      <c r="D14" s="7" t="s">
        <v>26</v>
      </c>
      <c r="E14" s="7">
        <v>2</v>
      </c>
      <c r="F14" s="7">
        <v>1600</v>
      </c>
      <c r="G14" s="8">
        <v>3200</v>
      </c>
      <c r="H14" s="7" t="s">
        <v>22</v>
      </c>
      <c r="I14" s="7" t="s">
        <v>53</v>
      </c>
      <c r="J14" s="7" t="s">
        <v>54</v>
      </c>
    </row>
    <row r="15" spans="2:10" x14ac:dyDescent="0.35">
      <c r="B15" s="5" t="s">
        <v>20</v>
      </c>
      <c r="C15" s="6">
        <v>45855</v>
      </c>
      <c r="D15" s="7" t="s">
        <v>27</v>
      </c>
      <c r="E15" s="7">
        <v>3</v>
      </c>
      <c r="F15" s="7">
        <v>900</v>
      </c>
      <c r="G15" s="8">
        <v>2700</v>
      </c>
      <c r="H15" s="7" t="s">
        <v>22</v>
      </c>
      <c r="I15" s="7" t="s">
        <v>53</v>
      </c>
      <c r="J15" s="7" t="s">
        <v>54</v>
      </c>
    </row>
    <row r="16" spans="2:10" x14ac:dyDescent="0.35">
      <c r="B16" s="5" t="s">
        <v>20</v>
      </c>
      <c r="C16" s="6">
        <v>45855</v>
      </c>
      <c r="D16" s="7" t="s">
        <v>28</v>
      </c>
      <c r="E16" s="7">
        <v>1</v>
      </c>
      <c r="F16" s="7">
        <v>3500</v>
      </c>
      <c r="G16" s="8">
        <v>3500</v>
      </c>
      <c r="H16" s="7" t="s">
        <v>22</v>
      </c>
      <c r="I16" s="7" t="s">
        <v>53</v>
      </c>
      <c r="J16" s="7" t="s">
        <v>54</v>
      </c>
    </row>
    <row r="17" spans="2:10" x14ac:dyDescent="0.35">
      <c r="B17" s="5" t="s">
        <v>20</v>
      </c>
      <c r="C17" s="6">
        <v>45855</v>
      </c>
      <c r="D17" s="7" t="s">
        <v>29</v>
      </c>
      <c r="E17" s="7">
        <v>2</v>
      </c>
      <c r="F17" s="7">
        <v>1400</v>
      </c>
      <c r="G17" s="8">
        <v>2800</v>
      </c>
      <c r="H17" s="7" t="s">
        <v>22</v>
      </c>
      <c r="I17" s="7" t="s">
        <v>53</v>
      </c>
      <c r="J17" s="7" t="s">
        <v>54</v>
      </c>
    </row>
    <row r="18" spans="2:10" x14ac:dyDescent="0.35">
      <c r="B18" s="5" t="s">
        <v>20</v>
      </c>
      <c r="C18" s="6">
        <v>45855</v>
      </c>
      <c r="D18" s="7" t="s">
        <v>30</v>
      </c>
      <c r="E18" s="7">
        <v>4</v>
      </c>
      <c r="F18" s="7">
        <v>600</v>
      </c>
      <c r="G18" s="8">
        <v>2400</v>
      </c>
      <c r="H18" s="7" t="s">
        <v>22</v>
      </c>
      <c r="I18" s="7" t="s">
        <v>53</v>
      </c>
      <c r="J18" s="7" t="s">
        <v>54</v>
      </c>
    </row>
    <row r="19" spans="2:10" x14ac:dyDescent="0.35">
      <c r="B19" s="5" t="s">
        <v>31</v>
      </c>
      <c r="C19" s="6">
        <v>45855</v>
      </c>
      <c r="D19" s="7" t="s">
        <v>32</v>
      </c>
      <c r="E19" s="7">
        <v>2</v>
      </c>
      <c r="F19" s="7">
        <v>1900</v>
      </c>
      <c r="G19" s="8">
        <v>3800</v>
      </c>
      <c r="H19" s="7" t="s">
        <v>33</v>
      </c>
      <c r="I19" s="7" t="s">
        <v>55</v>
      </c>
      <c r="J19" s="7" t="s">
        <v>56</v>
      </c>
    </row>
    <row r="20" spans="2:10" x14ac:dyDescent="0.35">
      <c r="B20" s="5" t="s">
        <v>31</v>
      </c>
      <c r="C20" s="6">
        <v>45855</v>
      </c>
      <c r="D20" s="7" t="s">
        <v>34</v>
      </c>
      <c r="E20" s="7">
        <v>3</v>
      </c>
      <c r="F20" s="7">
        <v>1200</v>
      </c>
      <c r="G20" s="8">
        <v>3600</v>
      </c>
      <c r="H20" s="7" t="s">
        <v>33</v>
      </c>
      <c r="I20" s="7" t="s">
        <v>55</v>
      </c>
      <c r="J20" s="7" t="s">
        <v>56</v>
      </c>
    </row>
    <row r="21" spans="2:10" x14ac:dyDescent="0.35">
      <c r="B21" s="5" t="s">
        <v>31</v>
      </c>
      <c r="C21" s="6">
        <v>45855</v>
      </c>
      <c r="D21" s="7" t="s">
        <v>35</v>
      </c>
      <c r="E21" s="7">
        <v>4</v>
      </c>
      <c r="F21" s="7">
        <v>750</v>
      </c>
      <c r="G21" s="8">
        <v>3000</v>
      </c>
      <c r="H21" s="7" t="s">
        <v>33</v>
      </c>
      <c r="I21" s="7" t="s">
        <v>55</v>
      </c>
      <c r="J21" s="7" t="s">
        <v>56</v>
      </c>
    </row>
    <row r="22" spans="2:10" x14ac:dyDescent="0.35">
      <c r="B22" s="5" t="s">
        <v>31</v>
      </c>
      <c r="C22" s="6">
        <v>45855</v>
      </c>
      <c r="D22" s="7" t="s">
        <v>36</v>
      </c>
      <c r="E22" s="7">
        <v>2</v>
      </c>
      <c r="F22" s="7">
        <v>1600</v>
      </c>
      <c r="G22" s="8">
        <v>3200</v>
      </c>
      <c r="H22" s="7" t="s">
        <v>33</v>
      </c>
      <c r="I22" s="7" t="s">
        <v>55</v>
      </c>
      <c r="J22" s="7" t="s">
        <v>56</v>
      </c>
    </row>
    <row r="23" spans="2:10" x14ac:dyDescent="0.35">
      <c r="B23" s="5" t="s">
        <v>31</v>
      </c>
      <c r="C23" s="6">
        <v>45855</v>
      </c>
      <c r="D23" s="7" t="s">
        <v>37</v>
      </c>
      <c r="E23" s="7">
        <v>1</v>
      </c>
      <c r="F23" s="7">
        <v>3300</v>
      </c>
      <c r="G23" s="8">
        <v>3300</v>
      </c>
      <c r="H23" s="7" t="s">
        <v>33</v>
      </c>
      <c r="I23" s="7" t="s">
        <v>55</v>
      </c>
      <c r="J23" s="7" t="s">
        <v>56</v>
      </c>
    </row>
    <row r="24" spans="2:10" x14ac:dyDescent="0.35">
      <c r="B24" s="5" t="s">
        <v>38</v>
      </c>
      <c r="C24" s="6">
        <v>45855</v>
      </c>
      <c r="D24" s="7" t="s">
        <v>39</v>
      </c>
      <c r="E24" s="7">
        <v>5</v>
      </c>
      <c r="F24" s="7">
        <v>500</v>
      </c>
      <c r="G24" s="8">
        <v>2500</v>
      </c>
      <c r="H24" s="7" t="s">
        <v>40</v>
      </c>
      <c r="I24" s="7" t="s">
        <v>57</v>
      </c>
      <c r="J24" s="7" t="s">
        <v>58</v>
      </c>
    </row>
    <row r="25" spans="2:10" x14ac:dyDescent="0.35">
      <c r="B25" s="5" t="s">
        <v>38</v>
      </c>
      <c r="C25" s="6">
        <v>45855</v>
      </c>
      <c r="D25" s="7" t="s">
        <v>41</v>
      </c>
      <c r="E25" s="7">
        <v>4</v>
      </c>
      <c r="F25" s="7">
        <v>650</v>
      </c>
      <c r="G25" s="8">
        <v>2600</v>
      </c>
      <c r="H25" s="7" t="s">
        <v>40</v>
      </c>
      <c r="I25" s="7" t="s">
        <v>57</v>
      </c>
      <c r="J25" s="7" t="s">
        <v>58</v>
      </c>
    </row>
    <row r="26" spans="2:10" x14ac:dyDescent="0.35">
      <c r="B26" s="5" t="s">
        <v>38</v>
      </c>
      <c r="C26" s="6">
        <v>45855</v>
      </c>
      <c r="D26" s="7" t="s">
        <v>42</v>
      </c>
      <c r="E26" s="7">
        <v>2</v>
      </c>
      <c r="F26" s="7">
        <v>1800</v>
      </c>
      <c r="G26" s="8">
        <v>3600</v>
      </c>
      <c r="H26" s="7" t="s">
        <v>40</v>
      </c>
      <c r="I26" s="7" t="s">
        <v>57</v>
      </c>
      <c r="J26" s="7" t="s">
        <v>58</v>
      </c>
    </row>
    <row r="27" spans="2:10" x14ac:dyDescent="0.35">
      <c r="B27" s="5" t="s">
        <v>38</v>
      </c>
      <c r="C27" s="6">
        <v>45855</v>
      </c>
      <c r="D27" s="7" t="s">
        <v>43</v>
      </c>
      <c r="E27" s="7">
        <v>1</v>
      </c>
      <c r="F27" s="7">
        <v>3200</v>
      </c>
      <c r="G27" s="8">
        <v>3200</v>
      </c>
      <c r="H27" s="7" t="s">
        <v>40</v>
      </c>
      <c r="I27" s="7" t="s">
        <v>57</v>
      </c>
      <c r="J27" s="7" t="s">
        <v>58</v>
      </c>
    </row>
    <row r="28" spans="2:10" x14ac:dyDescent="0.35">
      <c r="B28" s="5" t="s">
        <v>38</v>
      </c>
      <c r="C28" s="6">
        <v>45855</v>
      </c>
      <c r="D28" s="7" t="s">
        <v>44</v>
      </c>
      <c r="E28" s="7">
        <v>6</v>
      </c>
      <c r="F28" s="7">
        <v>400</v>
      </c>
      <c r="G28" s="8">
        <v>2400</v>
      </c>
      <c r="H28" s="7" t="s">
        <v>40</v>
      </c>
      <c r="I28" s="7" t="s">
        <v>57</v>
      </c>
      <c r="J28" s="7" t="s">
        <v>58</v>
      </c>
    </row>
    <row r="29" spans="2:10" x14ac:dyDescent="0.35">
      <c r="B29" s="5" t="s">
        <v>38</v>
      </c>
      <c r="C29" s="6">
        <v>45855</v>
      </c>
      <c r="D29" s="7" t="s">
        <v>45</v>
      </c>
      <c r="E29" s="7">
        <v>2</v>
      </c>
      <c r="F29" s="7">
        <v>950</v>
      </c>
      <c r="G29" s="8">
        <v>1900</v>
      </c>
      <c r="H29" s="7" t="s">
        <v>40</v>
      </c>
      <c r="I29" s="7" t="s">
        <v>57</v>
      </c>
      <c r="J29" s="7" t="s">
        <v>58</v>
      </c>
    </row>
    <row r="30" spans="2:10" x14ac:dyDescent="0.35">
      <c r="B30" s="5" t="s">
        <v>38</v>
      </c>
      <c r="C30" s="6">
        <v>45855</v>
      </c>
      <c r="D30" s="7" t="s">
        <v>46</v>
      </c>
      <c r="E30" s="7">
        <v>3</v>
      </c>
      <c r="F30" s="7">
        <v>1100</v>
      </c>
      <c r="G30" s="8">
        <v>3300</v>
      </c>
      <c r="H30" s="7" t="s">
        <v>40</v>
      </c>
      <c r="I30" s="7" t="s">
        <v>57</v>
      </c>
      <c r="J30" s="7" t="s">
        <v>58</v>
      </c>
    </row>
    <row r="31" spans="2:10" x14ac:dyDescent="0.35">
      <c r="B31" s="5" t="s">
        <v>38</v>
      </c>
      <c r="C31" s="6">
        <v>45855</v>
      </c>
      <c r="D31" s="7" t="s">
        <v>47</v>
      </c>
      <c r="E31" s="7">
        <v>7</v>
      </c>
      <c r="F31" s="7">
        <v>300</v>
      </c>
      <c r="G31" s="8">
        <v>2100</v>
      </c>
      <c r="H31" s="7" t="s">
        <v>40</v>
      </c>
      <c r="I31" s="7" t="s">
        <v>57</v>
      </c>
      <c r="J31" s="7" t="s">
        <v>58</v>
      </c>
    </row>
    <row r="32" spans="2:10" x14ac:dyDescent="0.35">
      <c r="B32" s="9" t="s">
        <v>38</v>
      </c>
      <c r="C32" s="10">
        <v>45855</v>
      </c>
      <c r="D32" s="11" t="s">
        <v>48</v>
      </c>
      <c r="E32" s="11">
        <v>2</v>
      </c>
      <c r="F32" s="11">
        <v>1250</v>
      </c>
      <c r="G32" s="12">
        <v>2500</v>
      </c>
      <c r="H32" s="11" t="s">
        <v>40</v>
      </c>
      <c r="I32" s="11" t="s">
        <v>57</v>
      </c>
      <c r="J32" s="11" t="s">
        <v>58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FE8F1-7428-4B19-A8A5-885350737386}">
  <dimension ref="B2:D7"/>
  <sheetViews>
    <sheetView tabSelected="1" workbookViewId="0"/>
  </sheetViews>
  <sheetFormatPr defaultColWidth="9.2109375" defaultRowHeight="13.3" x14ac:dyDescent="0.35"/>
  <cols>
    <col min="1" max="1" width="1.28515625" style="1" customWidth="1"/>
    <col min="2" max="2" width="21.7109375" style="1" customWidth="1"/>
    <col min="3" max="3" width="11.2109375" style="1" customWidth="1"/>
    <col min="4" max="4" width="22.7109375" style="1" customWidth="1"/>
    <col min="5" max="16384" width="9.2109375" style="1"/>
  </cols>
  <sheetData>
    <row r="2" spans="2:4" x14ac:dyDescent="0.35">
      <c r="B2" s="55" t="s">
        <v>6</v>
      </c>
      <c r="C2" s="55" t="s">
        <v>7</v>
      </c>
      <c r="D2" s="55" t="s">
        <v>8</v>
      </c>
    </row>
    <row r="3" spans="2:4" x14ac:dyDescent="0.35">
      <c r="B3" s="1" t="s">
        <v>11</v>
      </c>
      <c r="C3" s="1" t="s">
        <v>49</v>
      </c>
      <c r="D3" s="1" t="s">
        <v>50</v>
      </c>
    </row>
    <row r="4" spans="2:4" x14ac:dyDescent="0.35">
      <c r="B4" s="1" t="s">
        <v>17</v>
      </c>
      <c r="C4" s="1" t="s">
        <v>51</v>
      </c>
      <c r="D4" s="1" t="s">
        <v>52</v>
      </c>
    </row>
    <row r="5" spans="2:4" x14ac:dyDescent="0.35">
      <c r="B5" s="1" t="s">
        <v>22</v>
      </c>
      <c r="C5" s="1" t="s">
        <v>53</v>
      </c>
      <c r="D5" s="1" t="s">
        <v>54</v>
      </c>
    </row>
    <row r="6" spans="2:4" x14ac:dyDescent="0.35">
      <c r="B6" s="1" t="s">
        <v>33</v>
      </c>
      <c r="C6" s="1" t="s">
        <v>55</v>
      </c>
      <c r="D6" s="1" t="s">
        <v>56</v>
      </c>
    </row>
    <row r="7" spans="2:4" x14ac:dyDescent="0.35">
      <c r="B7" s="1" t="s">
        <v>40</v>
      </c>
      <c r="C7" s="1" t="s">
        <v>57</v>
      </c>
      <c r="D7" s="1" t="s">
        <v>58</v>
      </c>
    </row>
  </sheetData>
  <phoneticPr fontId="18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請求書</vt:lpstr>
      <vt:lpstr>INVOICE_SOURCE</vt:lpstr>
      <vt:lpstr>Company_INFO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theglowrad</dc:creator>
  <cp:lastModifiedBy>u00yau00ya</cp:lastModifiedBy>
  <dcterms:created xsi:type="dcterms:W3CDTF">2025-07-18T09:39:09Z</dcterms:created>
  <dcterms:modified xsi:type="dcterms:W3CDTF">2025-07-19T15:33:18Z</dcterms:modified>
</cp:coreProperties>
</file>